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75" windowWidth="11910" windowHeight="7305"/>
  </bookViews>
  <sheets>
    <sheet name="SALESRPT" sheetId="1" r:id="rId1"/>
  </sheets>
  <definedNames>
    <definedName name="_xlnm.Print_Area">SALESRPT!$C$1:$M$47</definedName>
  </definedNames>
  <calcPr calcId="145621"/>
</workbook>
</file>

<file path=xl/calcChain.xml><?xml version="1.0" encoding="utf-8"?>
<calcChain xmlns="http://schemas.openxmlformats.org/spreadsheetml/2006/main">
  <c r="E4" i="1" l="1"/>
  <c r="F4" i="1" s="1"/>
  <c r="G4" i="1" s="1"/>
  <c r="H4" i="1" s="1"/>
  <c r="I4" i="1" s="1"/>
  <c r="J4" i="1" s="1"/>
  <c r="K4" i="1" s="1"/>
  <c r="L4" i="1" s="1"/>
  <c r="M4" i="1" s="1"/>
  <c r="D21" i="1"/>
  <c r="D25" i="1" s="1"/>
  <c r="E21" i="1"/>
  <c r="E45" i="1" s="1"/>
  <c r="F21" i="1"/>
  <c r="F45" i="1" s="1"/>
  <c r="G21" i="1"/>
  <c r="G45" i="1" s="1"/>
  <c r="H21" i="1"/>
  <c r="H45" i="1" s="1"/>
  <c r="I21" i="1"/>
  <c r="I45" i="1" s="1"/>
  <c r="J21" i="1"/>
  <c r="J45" i="1" s="1"/>
  <c r="K21" i="1"/>
  <c r="K45" i="1" s="1"/>
  <c r="L21" i="1"/>
  <c r="L45" i="1" s="1"/>
  <c r="M21" i="1"/>
  <c r="M45" i="1" s="1"/>
  <c r="D44" i="1"/>
  <c r="D39" i="1"/>
  <c r="D45" i="1"/>
  <c r="D40" i="1"/>
  <c r="D41" i="1"/>
  <c r="E40" i="1"/>
  <c r="E41" i="1"/>
  <c r="F40" i="1"/>
  <c r="F41" i="1"/>
  <c r="G40" i="1"/>
  <c r="G41" i="1"/>
  <c r="H40" i="1"/>
  <c r="H41" i="1"/>
  <c r="I40" i="1"/>
  <c r="I41" i="1"/>
  <c r="J40" i="1"/>
  <c r="J41" i="1"/>
  <c r="K40" i="1"/>
  <c r="K41" i="1"/>
  <c r="L40" i="1"/>
  <c r="L41" i="1"/>
  <c r="D29" i="1"/>
  <c r="E29" i="1"/>
  <c r="F29" i="1"/>
  <c r="G29" i="1"/>
  <c r="H29" i="1"/>
  <c r="I29" i="1"/>
  <c r="J29" i="1"/>
  <c r="K29" i="1"/>
  <c r="L29" i="1"/>
  <c r="M29" i="1"/>
  <c r="D33" i="1"/>
  <c r="E33" i="1"/>
  <c r="F33" i="1"/>
  <c r="G33" i="1"/>
  <c r="H33" i="1"/>
  <c r="I33" i="1"/>
  <c r="J33" i="1"/>
  <c r="K33" i="1"/>
  <c r="L33" i="1"/>
  <c r="M33" i="1"/>
  <c r="M40" i="1"/>
  <c r="M41" i="1"/>
  <c r="L25" i="1" l="1"/>
  <c r="E25" i="1"/>
  <c r="J25" i="1"/>
  <c r="K25" i="1"/>
  <c r="I25" i="1"/>
  <c r="M25" i="1"/>
  <c r="D42" i="1"/>
  <c r="E39" i="1" s="1"/>
  <c r="E42" i="1" s="1"/>
  <c r="F39" i="1" s="1"/>
  <c r="F42" i="1" s="1"/>
  <c r="G39" i="1" s="1"/>
  <c r="G42" i="1" s="1"/>
  <c r="H39" i="1" s="1"/>
  <c r="H42" i="1" s="1"/>
  <c r="I39" i="1" s="1"/>
  <c r="I42" i="1" s="1"/>
  <c r="J39" i="1" s="1"/>
  <c r="J42" i="1" s="1"/>
  <c r="K39" i="1" s="1"/>
  <c r="K42" i="1" s="1"/>
  <c r="L39" i="1" s="1"/>
  <c r="L42" i="1" s="1"/>
  <c r="M39" i="1" s="1"/>
  <c r="M42" i="1" s="1"/>
  <c r="F25" i="1"/>
  <c r="H25" i="1"/>
  <c r="G25" i="1"/>
  <c r="D26" i="1"/>
  <c r="D32" i="1" s="1"/>
  <c r="D24" i="1"/>
  <c r="D46" i="1" l="1"/>
  <c r="D47" i="1" s="1"/>
  <c r="E44" i="1" s="1"/>
  <c r="D34" i="1"/>
  <c r="D35" i="1" s="1"/>
  <c r="E24" i="1" l="1"/>
  <c r="E26" i="1"/>
  <c r="E32" i="1" s="1"/>
  <c r="E34" i="1" l="1"/>
  <c r="E35" i="1" s="1"/>
  <c r="E46" i="1"/>
  <c r="E47" i="1" s="1"/>
  <c r="F44" i="1" s="1"/>
  <c r="F24" i="1" l="1"/>
  <c r="F26" i="1"/>
  <c r="F32" i="1" s="1"/>
  <c r="F34" i="1" l="1"/>
  <c r="F35" i="1" s="1"/>
  <c r="F46" i="1"/>
  <c r="F47" i="1" s="1"/>
  <c r="G44" i="1" s="1"/>
  <c r="G26" i="1" l="1"/>
  <c r="G32" i="1" s="1"/>
  <c r="G24" i="1"/>
  <c r="G34" i="1" l="1"/>
  <c r="G35" i="1" s="1"/>
  <c r="G46" i="1"/>
  <c r="G47" i="1" s="1"/>
  <c r="H44" i="1" s="1"/>
  <c r="H24" i="1" l="1"/>
  <c r="H26" i="1"/>
  <c r="H32" i="1" s="1"/>
  <c r="H46" i="1" l="1"/>
  <c r="H47" i="1" s="1"/>
  <c r="I44" i="1" s="1"/>
  <c r="H34" i="1"/>
  <c r="H35" i="1" s="1"/>
  <c r="I24" i="1" l="1"/>
  <c r="I26" i="1"/>
  <c r="I32" i="1" s="1"/>
  <c r="I46" i="1" l="1"/>
  <c r="I47" i="1" s="1"/>
  <c r="J44" i="1" s="1"/>
  <c r="I34" i="1"/>
  <c r="I35" i="1" s="1"/>
  <c r="J26" i="1" l="1"/>
  <c r="J32" i="1" s="1"/>
  <c r="J24" i="1"/>
  <c r="J46" i="1" l="1"/>
  <c r="J47" i="1" s="1"/>
  <c r="K44" i="1" s="1"/>
  <c r="J34" i="1"/>
  <c r="J35" i="1" s="1"/>
  <c r="K26" i="1" l="1"/>
  <c r="K32" i="1" s="1"/>
  <c r="K24" i="1"/>
  <c r="K34" i="1" l="1"/>
  <c r="K35" i="1" s="1"/>
  <c r="K46" i="1"/>
  <c r="K47" i="1" s="1"/>
  <c r="L44" i="1" s="1"/>
  <c r="L24" i="1" l="1"/>
  <c r="L26" i="1"/>
  <c r="L32" i="1" s="1"/>
  <c r="L46" i="1" l="1"/>
  <c r="L47" i="1" s="1"/>
  <c r="M44" i="1" s="1"/>
  <c r="L34" i="1"/>
  <c r="L35" i="1" s="1"/>
  <c r="M24" i="1" l="1"/>
  <c r="M26" i="1"/>
  <c r="M32" i="1" s="1"/>
  <c r="M46" i="1" l="1"/>
  <c r="M47" i="1" s="1"/>
  <c r="M34" i="1"/>
  <c r="M35" i="1" s="1"/>
</calcChain>
</file>

<file path=xl/sharedStrings.xml><?xml version="1.0" encoding="utf-8"?>
<sst xmlns="http://schemas.openxmlformats.org/spreadsheetml/2006/main" count="39" uniqueCount="38">
  <si>
    <t>Period</t>
  </si>
  <si>
    <t>Beginning Inventory</t>
  </si>
  <si>
    <t>Units Produced/Purchased</t>
  </si>
  <si>
    <t>Production/Purchase Costs</t>
  </si>
  <si>
    <t>Unit Sales</t>
  </si>
  <si>
    <t>Unit Sales Price</t>
  </si>
  <si>
    <t>Other Variable Costs</t>
  </si>
  <si>
    <t>Cost Totals and Statistics</t>
  </si>
  <si>
    <t>Total Production/Purchase Costs</t>
  </si>
  <si>
    <t>Cost Statistics</t>
  </si>
  <si>
    <t>Sales and Gross Margin Forecast</t>
  </si>
  <si>
    <t>Total Sales</t>
  </si>
  <si>
    <t xml:space="preserve">Less: </t>
  </si>
  <si>
    <t>Total Cost of Sales</t>
  </si>
  <si>
    <t>Gross Sales Margin</t>
  </si>
  <si>
    <t>Inventory Forecast</t>
  </si>
  <si>
    <t>Sales Forecast and Cost of Goods Sold Worksheet</t>
  </si>
  <si>
    <r>
      <t>Inventory Changes</t>
    </r>
    <r>
      <rPr>
        <sz val="12"/>
        <color theme="1"/>
        <rFont val="Calibri"/>
        <family val="2"/>
      </rPr>
      <t>—</t>
    </r>
    <r>
      <rPr>
        <sz val="12"/>
        <color theme="1"/>
        <rFont val="Arial"/>
        <family val="2"/>
      </rPr>
      <t>Units</t>
    </r>
  </si>
  <si>
    <r>
      <t>Inventory Changes</t>
    </r>
    <r>
      <rPr>
        <sz val="12"/>
        <color theme="1"/>
        <rFont val="Calibri"/>
        <family val="2"/>
      </rPr>
      <t>—</t>
    </r>
    <r>
      <rPr>
        <sz val="12"/>
        <color theme="1"/>
        <rFont val="Arial"/>
        <family val="2"/>
      </rPr>
      <t>Dollars</t>
    </r>
  </si>
  <si>
    <t>Units on Hand</t>
  </si>
  <si>
    <t>Balance in Dollars</t>
  </si>
  <si>
    <t>Direct Labor</t>
  </si>
  <si>
    <t>Direct Material</t>
  </si>
  <si>
    <t>Factory Overhead</t>
  </si>
  <si>
    <t>Inputs</t>
  </si>
  <si>
    <t>Beginning Inventory Unit Cost</t>
  </si>
  <si>
    <t>Produced/Purchased Unit Cost</t>
  </si>
  <si>
    <t>Weighted Average Unit Cost</t>
  </si>
  <si>
    <t>Cost of Goods Sold</t>
  </si>
  <si>
    <t>Beginning Units on Hand</t>
  </si>
  <si>
    <t>Plus: Units Produced/Purchased</t>
  </si>
  <si>
    <t>Less: Units Sold</t>
  </si>
  <si>
    <t>Ending Units on Hand</t>
  </si>
  <si>
    <t>Beginning Dollars on Hand</t>
  </si>
  <si>
    <t>Plus: Dollars Produced/Purchased</t>
  </si>
  <si>
    <t>Less: Dollars Sold</t>
  </si>
  <si>
    <t>Ending Dollars on Hand</t>
  </si>
  <si>
    <t>Copyright 2015 by Stephen L. Nelson CPA PLLC.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</si>
</sst>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#,##0\ ;\(#,##0\)"/>
    <numFmt numFmtId="165" formatCode="_(&quot;$&quot;* #,##0_);_(&quot;$&quot;* \(#,##0\);_(&quot;$&quot;* &quot;-&quot;??_);_(@_)"/>
  </numFmts>
  <fonts count="7" x14ac:knownFonts="1">
    <font>
      <sz val="12"/>
      <color theme="1"/>
      <name val="Arial"/>
      <family val="2"/>
    </font>
    <font>
      <b/>
      <i/>
      <sz val="12"/>
      <name val="Helv"/>
    </font>
    <font>
      <sz val="12"/>
      <name val="Arial"/>
      <family val="2"/>
    </font>
    <font>
      <b/>
      <sz val="20"/>
      <color theme="1"/>
      <name val="Georgia"/>
      <family val="1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BAE18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rgb="FF00934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 applyFill="0" applyBorder="0"/>
    <xf numFmtId="0" fontId="3" fillId="0" borderId="7" applyNumberFormat="0" applyFill="0" applyAlignment="0" applyProtection="0"/>
    <xf numFmtId="0" fontId="2" fillId="3" borderId="6" applyNumberFormat="0" applyBorder="0" applyAlignment="0">
      <protection locked="0"/>
    </xf>
    <xf numFmtId="0" fontId="2" fillId="2" borderId="6" applyNumberFormat="0" applyBorder="0" applyAlignment="0" applyProtection="0"/>
  </cellStyleXfs>
  <cellXfs count="44">
    <xf numFmtId="0" fontId="0" fillId="0" borderId="0" xfId="0"/>
    <xf numFmtId="0" fontId="0" fillId="0" borderId="0" xfId="0" applyNumberFormat="1" applyAlignment="1">
      <alignment horizontal="center"/>
    </xf>
    <xf numFmtId="164" fontId="0" fillId="0" borderId="1" xfId="0" applyNumberFormat="1" applyBorder="1"/>
    <xf numFmtId="0" fontId="0" fillId="0" borderId="3" xfId="0" applyNumberFormat="1" applyBorder="1"/>
    <xf numFmtId="0" fontId="0" fillId="1" borderId="0" xfId="0" applyNumberFormat="1" applyFill="1"/>
    <xf numFmtId="0" fontId="0" fillId="1" borderId="4" xfId="0" applyNumberFormat="1" applyFill="1" applyBorder="1"/>
    <xf numFmtId="5" fontId="0" fillId="0" borderId="3" xfId="0" applyNumberFormat="1" applyBorder="1"/>
    <xf numFmtId="164" fontId="0" fillId="0" borderId="3" xfId="0" applyNumberFormat="1" applyBorder="1"/>
    <xf numFmtId="5" fontId="0" fillId="0" borderId="0" xfId="0" applyNumberFormat="1"/>
    <xf numFmtId="0" fontId="1" fillId="0" borderId="0" xfId="0" applyFont="1"/>
    <xf numFmtId="7" fontId="0" fillId="0" borderId="0" xfId="0" applyNumberFormat="1" applyBorder="1"/>
    <xf numFmtId="0" fontId="0" fillId="0" borderId="0" xfId="0" applyNumberFormat="1" applyBorder="1"/>
    <xf numFmtId="0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left" indent="1"/>
    </xf>
    <xf numFmtId="164" fontId="2" fillId="3" borderId="3" xfId="2" applyNumberFormat="1" applyBorder="1">
      <protection locked="0"/>
    </xf>
    <xf numFmtId="0" fontId="2" fillId="3" borderId="3" xfId="2" applyNumberFormat="1" applyBorder="1">
      <protection locked="0"/>
    </xf>
    <xf numFmtId="44" fontId="2" fillId="3" borderId="3" xfId="2" applyNumberFormat="1" applyBorder="1">
      <protection locked="0"/>
    </xf>
    <xf numFmtId="165" fontId="2" fillId="3" borderId="3" xfId="2" applyNumberFormat="1" applyBorder="1">
      <protection locked="0"/>
    </xf>
    <xf numFmtId="165" fontId="2" fillId="3" borderId="2" xfId="2" applyNumberFormat="1" applyBorder="1">
      <protection locked="0"/>
    </xf>
    <xf numFmtId="0" fontId="4" fillId="0" borderId="0" xfId="0" applyFont="1"/>
    <xf numFmtId="0" fontId="0" fillId="0" borderId="5" xfId="0" applyBorder="1"/>
    <xf numFmtId="0" fontId="0" fillId="0" borderId="5" xfId="0" applyNumberFormat="1" applyBorder="1" applyAlignment="1">
      <alignment horizontal="center"/>
    </xf>
    <xf numFmtId="5" fontId="2" fillId="2" borderId="1" xfId="3" applyNumberFormat="1" applyBorder="1"/>
    <xf numFmtId="165" fontId="2" fillId="2" borderId="1" xfId="3" applyNumberFormat="1" applyBorder="1"/>
    <xf numFmtId="44" fontId="2" fillId="2" borderId="3" xfId="3" applyNumberFormat="1" applyBorder="1"/>
    <xf numFmtId="44" fontId="2" fillId="2" borderId="2" xfId="3" applyNumberFormat="1" applyBorder="1"/>
    <xf numFmtId="165" fontId="2" fillId="2" borderId="3" xfId="3" applyNumberFormat="1" applyBorder="1"/>
    <xf numFmtId="165" fontId="2" fillId="2" borderId="2" xfId="3" applyNumberFormat="1" applyBorder="1"/>
    <xf numFmtId="165" fontId="2" fillId="2" borderId="9" xfId="3" applyNumberFormat="1" applyBorder="1"/>
    <xf numFmtId="164" fontId="2" fillId="2" borderId="3" xfId="3" applyNumberFormat="1" applyBorder="1"/>
    <xf numFmtId="164" fontId="2" fillId="2" borderId="2" xfId="3" applyNumberFormat="1" applyBorder="1"/>
    <xf numFmtId="164" fontId="2" fillId="2" borderId="9" xfId="3" applyNumberFormat="1" applyBorder="1"/>
    <xf numFmtId="5" fontId="2" fillId="2" borderId="3" xfId="3" applyNumberFormat="1" applyBorder="1"/>
    <xf numFmtId="5" fontId="2" fillId="2" borderId="9" xfId="3" applyNumberFormat="1" applyBorder="1"/>
    <xf numFmtId="164" fontId="0" fillId="0" borderId="0" xfId="0" applyNumberFormat="1" applyBorder="1"/>
    <xf numFmtId="164" fontId="2" fillId="2" borderId="1" xfId="3" applyNumberFormat="1" applyBorder="1"/>
    <xf numFmtId="0" fontId="2" fillId="2" borderId="1" xfId="3" applyNumberFormat="1" applyBorder="1"/>
    <xf numFmtId="0" fontId="4" fillId="0" borderId="0" xfId="0" applyFont="1" applyBorder="1"/>
    <xf numFmtId="5" fontId="0" fillId="0" borderId="0" xfId="0" applyNumberFormat="1" applyBorder="1"/>
    <xf numFmtId="0" fontId="0" fillId="0" borderId="4" xfId="0" applyNumberFormat="1" applyBorder="1" applyAlignment="1">
      <alignment horizontal="left"/>
    </xf>
    <xf numFmtId="0" fontId="0" fillId="0" borderId="4" xfId="0" applyNumberFormat="1" applyBorder="1"/>
    <xf numFmtId="0" fontId="0" fillId="0" borderId="0" xfId="0" applyBorder="1"/>
    <xf numFmtId="0" fontId="6" fillId="0" borderId="0" xfId="0" applyFont="1"/>
    <xf numFmtId="0" fontId="3" fillId="0" borderId="8" xfId="1" applyBorder="1" applyAlignment="1"/>
  </cellXfs>
  <cellStyles count="4">
    <cellStyle name="Calculation" xfId="3" builtinId="22" customBuiltin="1"/>
    <cellStyle name="Input" xfId="2" builtinId="20" customBuiltin="1"/>
    <cellStyle name="Normal" xfId="0" builtinId="0" customBuiltin="1"/>
    <cellStyle name="Title" xfId="1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3</xdr:row>
      <xdr:rowOff>19050</xdr:rowOff>
    </xdr:from>
    <xdr:to>
      <xdr:col>16</xdr:col>
      <xdr:colOff>409576</xdr:colOff>
      <xdr:row>9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572875" y="552450"/>
          <a:ext cx="1933576" cy="1143000"/>
        </a:xfrm>
        <a:prstGeom prst="rect">
          <a:avLst/>
        </a:prstGeom>
        <a:ln w="19050">
          <a:solidFill>
            <a:srgbClr val="009345"/>
          </a:solidFill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ln w="19050">
                <a:noFill/>
              </a:ln>
              <a:solidFill>
                <a:srgbClr val="000000"/>
              </a:solidFill>
              <a:latin typeface="Arial"/>
              <a:cs typeface="Arial"/>
            </a:rPr>
            <a:t>Cells in highlighted green represent inputs that you provide, while cells highlighted in gray represent calculations that shouldn't be altered.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topLeftCell="A43" zoomScaleNormal="100" workbookViewId="0">
      <selection activeCell="A50" sqref="A50"/>
    </sheetView>
  </sheetViews>
  <sheetFormatPr defaultRowHeight="15" x14ac:dyDescent="0.2"/>
  <cols>
    <col min="1" max="2" width="2.77734375" customWidth="1"/>
    <col min="3" max="3" width="31.21875" customWidth="1"/>
    <col min="4" max="4" width="11.21875" bestFit="1" customWidth="1"/>
    <col min="5" max="7" width="11" bestFit="1" customWidth="1"/>
    <col min="8" max="13" width="10.109375" bestFit="1" customWidth="1"/>
    <col min="14" max="14" width="2.6640625" customWidth="1"/>
  </cols>
  <sheetData>
    <row r="1" spans="1:15" ht="26.25" thickBot="1" x14ac:dyDescent="0.4">
      <c r="A1" s="43" t="s">
        <v>16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1"/>
      <c r="O1" s="1"/>
    </row>
    <row r="2" spans="1:15" ht="15.75" x14ac:dyDescent="0.25">
      <c r="C2" s="13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5" ht="15.75" x14ac:dyDescent="0.25">
      <c r="B3" s="19" t="s">
        <v>24</v>
      </c>
      <c r="C3" s="13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5" x14ac:dyDescent="0.2">
      <c r="B4" s="41" t="s">
        <v>0</v>
      </c>
      <c r="D4" s="20">
        <v>1</v>
      </c>
      <c r="E4" s="20">
        <f t="shared" ref="E4:M4" si="0">D4+1</f>
        <v>2</v>
      </c>
      <c r="F4" s="20">
        <f t="shared" si="0"/>
        <v>3</v>
      </c>
      <c r="G4" s="20">
        <f t="shared" si="0"/>
        <v>4</v>
      </c>
      <c r="H4" s="20">
        <f t="shared" si="0"/>
        <v>5</v>
      </c>
      <c r="I4" s="20">
        <f t="shared" si="0"/>
        <v>6</v>
      </c>
      <c r="J4" s="20">
        <f t="shared" si="0"/>
        <v>7</v>
      </c>
      <c r="K4" s="21">
        <f t="shared" si="0"/>
        <v>8</v>
      </c>
      <c r="L4" s="21">
        <f t="shared" si="0"/>
        <v>9</v>
      </c>
      <c r="M4" s="21">
        <f t="shared" si="0"/>
        <v>10</v>
      </c>
    </row>
    <row r="5" spans="1:15" x14ac:dyDescent="0.2">
      <c r="B5" s="11" t="s">
        <v>1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1:15" x14ac:dyDescent="0.2">
      <c r="B6" s="41"/>
      <c r="C6" s="39" t="s">
        <v>19</v>
      </c>
      <c r="D6" s="14">
        <v>1000</v>
      </c>
      <c r="E6" s="4"/>
      <c r="F6" s="4"/>
      <c r="G6" s="4"/>
      <c r="H6" s="4"/>
      <c r="I6" s="4"/>
      <c r="J6" s="4"/>
      <c r="K6" s="4"/>
      <c r="L6" s="4"/>
      <c r="M6" s="5"/>
    </row>
    <row r="7" spans="1:15" x14ac:dyDescent="0.2">
      <c r="B7" s="41"/>
      <c r="C7" s="39" t="s">
        <v>20</v>
      </c>
      <c r="D7" s="17">
        <v>10000</v>
      </c>
      <c r="E7" s="4"/>
      <c r="F7" s="4"/>
      <c r="G7" s="4"/>
      <c r="H7" s="4"/>
      <c r="I7" s="4"/>
      <c r="J7" s="4"/>
      <c r="K7" s="4"/>
      <c r="L7" s="4"/>
      <c r="M7" s="5"/>
    </row>
    <row r="8" spans="1:15" x14ac:dyDescent="0.2">
      <c r="B8" s="11"/>
      <c r="D8" s="6"/>
      <c r="E8" s="3"/>
      <c r="F8" s="3"/>
      <c r="G8" s="3"/>
      <c r="H8" s="3"/>
      <c r="I8" s="3"/>
      <c r="J8" s="3"/>
      <c r="K8" s="3"/>
      <c r="L8" s="3"/>
      <c r="M8" s="3"/>
    </row>
    <row r="9" spans="1:15" x14ac:dyDescent="0.2">
      <c r="B9" s="11" t="s">
        <v>2</v>
      </c>
      <c r="D9" s="14">
        <v>400</v>
      </c>
      <c r="E9" s="15">
        <v>400</v>
      </c>
      <c r="F9" s="15">
        <v>400</v>
      </c>
      <c r="G9" s="15">
        <v>400</v>
      </c>
      <c r="H9" s="15">
        <v>400</v>
      </c>
      <c r="I9" s="15">
        <v>400</v>
      </c>
      <c r="J9" s="15">
        <v>400</v>
      </c>
      <c r="K9" s="15">
        <v>400</v>
      </c>
      <c r="L9" s="15">
        <v>400</v>
      </c>
      <c r="M9" s="15">
        <v>400</v>
      </c>
    </row>
    <row r="10" spans="1:15" x14ac:dyDescent="0.2">
      <c r="B10" s="11"/>
      <c r="D10" s="7"/>
      <c r="E10" s="3"/>
      <c r="F10" s="3"/>
      <c r="G10" s="3"/>
      <c r="H10" s="3"/>
      <c r="I10" s="3"/>
      <c r="J10" s="3"/>
      <c r="K10" s="3"/>
      <c r="L10" s="3"/>
      <c r="M10" s="3"/>
    </row>
    <row r="11" spans="1:15" x14ac:dyDescent="0.2">
      <c r="B11" s="11" t="s">
        <v>3</v>
      </c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5" x14ac:dyDescent="0.2">
      <c r="B12" s="41"/>
      <c r="C12" s="40" t="s">
        <v>21</v>
      </c>
      <c r="D12" s="17">
        <v>1800</v>
      </c>
      <c r="E12" s="17">
        <v>1800</v>
      </c>
      <c r="F12" s="17">
        <v>1800</v>
      </c>
      <c r="G12" s="17">
        <v>1800</v>
      </c>
      <c r="H12" s="17">
        <v>1800</v>
      </c>
      <c r="I12" s="17">
        <v>1800</v>
      </c>
      <c r="J12" s="17">
        <v>1800</v>
      </c>
      <c r="K12" s="17">
        <v>1800</v>
      </c>
      <c r="L12" s="17">
        <v>1800</v>
      </c>
      <c r="M12" s="17">
        <v>1800</v>
      </c>
    </row>
    <row r="13" spans="1:15" x14ac:dyDescent="0.2">
      <c r="B13" s="41"/>
      <c r="C13" s="40" t="s">
        <v>22</v>
      </c>
      <c r="D13" s="17">
        <v>2000</v>
      </c>
      <c r="E13" s="17">
        <v>2000</v>
      </c>
      <c r="F13" s="17">
        <v>2000</v>
      </c>
      <c r="G13" s="17">
        <v>2000</v>
      </c>
      <c r="H13" s="17">
        <v>2000</v>
      </c>
      <c r="I13" s="17">
        <v>2000</v>
      </c>
      <c r="J13" s="17">
        <v>2000</v>
      </c>
      <c r="K13" s="17">
        <v>2000</v>
      </c>
      <c r="L13" s="17">
        <v>2000</v>
      </c>
      <c r="M13" s="17">
        <v>2000</v>
      </c>
    </row>
    <row r="14" spans="1:15" x14ac:dyDescent="0.2">
      <c r="B14" s="41"/>
      <c r="C14" s="40" t="s">
        <v>23</v>
      </c>
      <c r="D14" s="17">
        <v>1000</v>
      </c>
      <c r="E14" s="17">
        <v>1000</v>
      </c>
      <c r="F14" s="17">
        <v>1000</v>
      </c>
      <c r="G14" s="17">
        <v>1000</v>
      </c>
      <c r="H14" s="17">
        <v>1000</v>
      </c>
      <c r="I14" s="17">
        <v>1000</v>
      </c>
      <c r="J14" s="17">
        <v>1000</v>
      </c>
      <c r="K14" s="17">
        <v>1000</v>
      </c>
      <c r="L14" s="17">
        <v>1000</v>
      </c>
      <c r="M14" s="17">
        <v>1000</v>
      </c>
    </row>
    <row r="15" spans="1:15" x14ac:dyDescent="0.2">
      <c r="B15" s="11"/>
      <c r="D15" s="7"/>
      <c r="E15" s="3"/>
      <c r="F15" s="3"/>
      <c r="G15" s="3"/>
      <c r="H15" s="3"/>
      <c r="I15" s="3"/>
      <c r="J15" s="3"/>
      <c r="K15" s="3"/>
      <c r="L15" s="3"/>
      <c r="M15" s="3"/>
    </row>
    <row r="16" spans="1:15" x14ac:dyDescent="0.2">
      <c r="B16" s="11" t="s">
        <v>4</v>
      </c>
      <c r="D16" s="14">
        <v>300</v>
      </c>
      <c r="E16" s="14">
        <v>600</v>
      </c>
      <c r="F16" s="14">
        <v>600</v>
      </c>
      <c r="G16" s="14">
        <v>600</v>
      </c>
      <c r="H16" s="14">
        <v>300</v>
      </c>
      <c r="I16" s="14">
        <v>300</v>
      </c>
      <c r="J16" s="14">
        <v>300</v>
      </c>
      <c r="K16" s="14">
        <v>300</v>
      </c>
      <c r="L16" s="14">
        <v>300</v>
      </c>
      <c r="M16" s="14">
        <v>300</v>
      </c>
    </row>
    <row r="17" spans="2:13" x14ac:dyDescent="0.2">
      <c r="B17" s="11" t="s">
        <v>5</v>
      </c>
      <c r="D17" s="16">
        <v>25</v>
      </c>
      <c r="E17" s="16">
        <v>25</v>
      </c>
      <c r="F17" s="16">
        <v>25</v>
      </c>
      <c r="G17" s="16">
        <v>25</v>
      </c>
      <c r="H17" s="16">
        <v>25</v>
      </c>
      <c r="I17" s="16">
        <v>25</v>
      </c>
      <c r="J17" s="16">
        <v>25</v>
      </c>
      <c r="K17" s="16">
        <v>25</v>
      </c>
      <c r="L17" s="16">
        <v>25</v>
      </c>
      <c r="M17" s="16">
        <v>25</v>
      </c>
    </row>
    <row r="18" spans="2:13" x14ac:dyDescent="0.2">
      <c r="B18" s="11" t="s">
        <v>6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</row>
    <row r="19" spans="2:13" x14ac:dyDescent="0.2"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2:13" ht="15.75" x14ac:dyDescent="0.25">
      <c r="B20" s="19" t="s">
        <v>7</v>
      </c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2:13" x14ac:dyDescent="0.2">
      <c r="B21" s="11" t="s">
        <v>8</v>
      </c>
      <c r="D21" s="23">
        <f t="shared" ref="D21:M21" si="1">D12+D13+D14</f>
        <v>4800</v>
      </c>
      <c r="E21" s="23">
        <f t="shared" si="1"/>
        <v>4800</v>
      </c>
      <c r="F21" s="23">
        <f t="shared" si="1"/>
        <v>4800</v>
      </c>
      <c r="G21" s="23">
        <f t="shared" si="1"/>
        <v>4800</v>
      </c>
      <c r="H21" s="23">
        <f t="shared" si="1"/>
        <v>4800</v>
      </c>
      <c r="I21" s="23">
        <f t="shared" si="1"/>
        <v>4800</v>
      </c>
      <c r="J21" s="23">
        <f t="shared" si="1"/>
        <v>4800</v>
      </c>
      <c r="K21" s="23">
        <f t="shared" si="1"/>
        <v>4800</v>
      </c>
      <c r="L21" s="23">
        <f t="shared" si="1"/>
        <v>4800</v>
      </c>
      <c r="M21" s="23">
        <f t="shared" si="1"/>
        <v>4800</v>
      </c>
    </row>
    <row r="22" spans="2:13" x14ac:dyDescent="0.2">
      <c r="B22" s="11"/>
      <c r="D22" s="6"/>
      <c r="E22" s="3"/>
      <c r="F22" s="3"/>
      <c r="G22" s="3"/>
      <c r="H22" s="3"/>
      <c r="I22" s="3"/>
      <c r="J22" s="3"/>
      <c r="K22" s="3"/>
      <c r="L22" s="3"/>
      <c r="M22" s="3"/>
    </row>
    <row r="23" spans="2:13" x14ac:dyDescent="0.2">
      <c r="B23" s="11" t="s">
        <v>9</v>
      </c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2:13" x14ac:dyDescent="0.2">
      <c r="B24" s="41"/>
      <c r="C24" s="40" t="s">
        <v>25</v>
      </c>
      <c r="D24" s="24">
        <f t="shared" ref="D24:M24" si="2">D44/D39</f>
        <v>10</v>
      </c>
      <c r="E24" s="24">
        <f t="shared" si="2"/>
        <v>10.571428571428571</v>
      </c>
      <c r="F24" s="24">
        <f t="shared" si="2"/>
        <v>10.952380952380951</v>
      </c>
      <c r="G24" s="24">
        <f t="shared" si="2"/>
        <v>11.274725274725272</v>
      </c>
      <c r="H24" s="24">
        <f t="shared" si="2"/>
        <v>11.538461538461537</v>
      </c>
      <c r="I24" s="24">
        <f t="shared" si="2"/>
        <v>11.743589743589743</v>
      </c>
      <c r="J24" s="24">
        <f t="shared" si="2"/>
        <v>11.846153846153845</v>
      </c>
      <c r="K24" s="24">
        <f t="shared" si="2"/>
        <v>11.9020979020979</v>
      </c>
      <c r="L24" s="24">
        <f t="shared" si="2"/>
        <v>11.934731934731934</v>
      </c>
      <c r="M24" s="24">
        <f t="shared" si="2"/>
        <v>11.954814416352878</v>
      </c>
    </row>
    <row r="25" spans="2:13" x14ac:dyDescent="0.2">
      <c r="B25" s="41"/>
      <c r="C25" s="40" t="s">
        <v>26</v>
      </c>
      <c r="D25" s="24">
        <f t="shared" ref="D25:M25" si="3">D21/D9</f>
        <v>12</v>
      </c>
      <c r="E25" s="24">
        <f t="shared" si="3"/>
        <v>12</v>
      </c>
      <c r="F25" s="24">
        <f t="shared" si="3"/>
        <v>12</v>
      </c>
      <c r="G25" s="24">
        <f t="shared" si="3"/>
        <v>12</v>
      </c>
      <c r="H25" s="24">
        <f t="shared" si="3"/>
        <v>12</v>
      </c>
      <c r="I25" s="24">
        <f t="shared" si="3"/>
        <v>12</v>
      </c>
      <c r="J25" s="24">
        <f t="shared" si="3"/>
        <v>12</v>
      </c>
      <c r="K25" s="24">
        <f t="shared" si="3"/>
        <v>12</v>
      </c>
      <c r="L25" s="24">
        <f t="shared" si="3"/>
        <v>12</v>
      </c>
      <c r="M25" s="24">
        <f t="shared" si="3"/>
        <v>12</v>
      </c>
    </row>
    <row r="26" spans="2:13" x14ac:dyDescent="0.2">
      <c r="B26" s="41"/>
      <c r="C26" s="40" t="s">
        <v>27</v>
      </c>
      <c r="D26" s="25">
        <f t="shared" ref="D26:M26" si="4">(D44+D21)/(D39+D9)</f>
        <v>10.571428571428571</v>
      </c>
      <c r="E26" s="25">
        <f t="shared" si="4"/>
        <v>10.952380952380953</v>
      </c>
      <c r="F26" s="25">
        <f t="shared" si="4"/>
        <v>11.274725274725274</v>
      </c>
      <c r="G26" s="25">
        <f t="shared" si="4"/>
        <v>11.538461538461538</v>
      </c>
      <c r="H26" s="25">
        <f t="shared" si="4"/>
        <v>11.743589743589745</v>
      </c>
      <c r="I26" s="25">
        <f t="shared" si="4"/>
        <v>11.846153846153845</v>
      </c>
      <c r="J26" s="25">
        <f t="shared" si="4"/>
        <v>11.902097902097902</v>
      </c>
      <c r="K26" s="25">
        <f t="shared" si="4"/>
        <v>11.934731934731934</v>
      </c>
      <c r="L26" s="25">
        <f t="shared" si="4"/>
        <v>11.954814416352876</v>
      </c>
      <c r="M26" s="25">
        <f t="shared" si="4"/>
        <v>11.967724583109199</v>
      </c>
    </row>
    <row r="27" spans="2:13" x14ac:dyDescent="0.2">
      <c r="C27" s="41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2:13" ht="15.75" x14ac:dyDescent="0.25">
      <c r="B28" s="19" t="s">
        <v>10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2:13" x14ac:dyDescent="0.2">
      <c r="B29" s="11" t="s">
        <v>11</v>
      </c>
      <c r="D29" s="23">
        <f t="shared" ref="D29:M29" si="5">D16*D17</f>
        <v>7500</v>
      </c>
      <c r="E29" s="23">
        <f t="shared" si="5"/>
        <v>15000</v>
      </c>
      <c r="F29" s="23">
        <f t="shared" si="5"/>
        <v>15000</v>
      </c>
      <c r="G29" s="23">
        <f t="shared" si="5"/>
        <v>15000</v>
      </c>
      <c r="H29" s="23">
        <f t="shared" si="5"/>
        <v>7500</v>
      </c>
      <c r="I29" s="23">
        <f t="shared" si="5"/>
        <v>7500</v>
      </c>
      <c r="J29" s="23">
        <f t="shared" si="5"/>
        <v>7500</v>
      </c>
      <c r="K29" s="23">
        <f t="shared" si="5"/>
        <v>7500</v>
      </c>
      <c r="L29" s="23">
        <f t="shared" si="5"/>
        <v>7500</v>
      </c>
      <c r="M29" s="23">
        <f t="shared" si="5"/>
        <v>7500</v>
      </c>
    </row>
    <row r="30" spans="2:13" x14ac:dyDescent="0.2">
      <c r="B30" s="11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2:13" x14ac:dyDescent="0.2">
      <c r="B31" s="11" t="s">
        <v>12</v>
      </c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2:13" x14ac:dyDescent="0.2">
      <c r="B32" s="41"/>
      <c r="C32" s="40" t="s">
        <v>28</v>
      </c>
      <c r="D32" s="26">
        <f t="shared" ref="D32:M32" si="6">D16*D26</f>
        <v>3171.4285714285716</v>
      </c>
      <c r="E32" s="26">
        <f t="shared" si="6"/>
        <v>6571.4285714285716</v>
      </c>
      <c r="F32" s="26">
        <f t="shared" si="6"/>
        <v>6764.8351648351645</v>
      </c>
      <c r="G32" s="26">
        <f t="shared" si="6"/>
        <v>6923.0769230769229</v>
      </c>
      <c r="H32" s="26">
        <f t="shared" si="6"/>
        <v>3523.0769230769233</v>
      </c>
      <c r="I32" s="26">
        <f t="shared" si="6"/>
        <v>3553.8461538461534</v>
      </c>
      <c r="J32" s="26">
        <f t="shared" si="6"/>
        <v>3570.6293706293704</v>
      </c>
      <c r="K32" s="26">
        <f t="shared" si="6"/>
        <v>3580.4195804195801</v>
      </c>
      <c r="L32" s="26">
        <f t="shared" si="6"/>
        <v>3586.4443249058631</v>
      </c>
      <c r="M32" s="26">
        <f t="shared" si="6"/>
        <v>3590.3173749327598</v>
      </c>
    </row>
    <row r="33" spans="2:13" x14ac:dyDescent="0.2">
      <c r="B33" s="41"/>
      <c r="C33" s="40" t="s">
        <v>6</v>
      </c>
      <c r="D33" s="27">
        <f t="shared" ref="D33:M33" si="7">D18</f>
        <v>0</v>
      </c>
      <c r="E33" s="27">
        <f t="shared" si="7"/>
        <v>0</v>
      </c>
      <c r="F33" s="27">
        <f t="shared" si="7"/>
        <v>0</v>
      </c>
      <c r="G33" s="27">
        <f t="shared" si="7"/>
        <v>0</v>
      </c>
      <c r="H33" s="27">
        <f t="shared" si="7"/>
        <v>0</v>
      </c>
      <c r="I33" s="27">
        <f t="shared" si="7"/>
        <v>0</v>
      </c>
      <c r="J33" s="27">
        <f t="shared" si="7"/>
        <v>0</v>
      </c>
      <c r="K33" s="27">
        <f t="shared" si="7"/>
        <v>0</v>
      </c>
      <c r="L33" s="27">
        <f t="shared" si="7"/>
        <v>0</v>
      </c>
      <c r="M33" s="27">
        <f t="shared" si="7"/>
        <v>0</v>
      </c>
    </row>
    <row r="34" spans="2:13" x14ac:dyDescent="0.2">
      <c r="B34" s="11" t="s">
        <v>13</v>
      </c>
      <c r="D34" s="27">
        <f t="shared" ref="D34:M34" si="8">D32+D33</f>
        <v>3171.4285714285716</v>
      </c>
      <c r="E34" s="27">
        <f t="shared" si="8"/>
        <v>6571.4285714285716</v>
      </c>
      <c r="F34" s="27">
        <f t="shared" si="8"/>
        <v>6764.8351648351645</v>
      </c>
      <c r="G34" s="27">
        <f t="shared" si="8"/>
        <v>6923.0769230769229</v>
      </c>
      <c r="H34" s="27">
        <f t="shared" si="8"/>
        <v>3523.0769230769233</v>
      </c>
      <c r="I34" s="27">
        <f t="shared" si="8"/>
        <v>3553.8461538461534</v>
      </c>
      <c r="J34" s="27">
        <f t="shared" si="8"/>
        <v>3570.6293706293704</v>
      </c>
      <c r="K34" s="27">
        <f t="shared" si="8"/>
        <v>3580.4195804195801</v>
      </c>
      <c r="L34" s="27">
        <f t="shared" si="8"/>
        <v>3586.4443249058631</v>
      </c>
      <c r="M34" s="27">
        <f t="shared" si="8"/>
        <v>3590.3173749327598</v>
      </c>
    </row>
    <row r="35" spans="2:13" ht="15.75" thickBot="1" x14ac:dyDescent="0.25">
      <c r="B35" s="11" t="s">
        <v>14</v>
      </c>
      <c r="D35" s="28">
        <f t="shared" ref="D35:M35" si="9">D29-D34</f>
        <v>4328.5714285714284</v>
      </c>
      <c r="E35" s="28">
        <f t="shared" si="9"/>
        <v>8428.5714285714275</v>
      </c>
      <c r="F35" s="28">
        <f t="shared" si="9"/>
        <v>8235.1648351648364</v>
      </c>
      <c r="G35" s="28">
        <f t="shared" si="9"/>
        <v>8076.9230769230771</v>
      </c>
      <c r="H35" s="28">
        <f t="shared" si="9"/>
        <v>3976.9230769230767</v>
      </c>
      <c r="I35" s="28">
        <f t="shared" si="9"/>
        <v>3946.1538461538466</v>
      </c>
      <c r="J35" s="28">
        <f t="shared" si="9"/>
        <v>3929.3706293706296</v>
      </c>
      <c r="K35" s="28">
        <f t="shared" si="9"/>
        <v>3919.5804195804199</v>
      </c>
      <c r="L35" s="28">
        <f t="shared" si="9"/>
        <v>3913.5556750941369</v>
      </c>
      <c r="M35" s="28">
        <f t="shared" si="9"/>
        <v>3909.6826250672402</v>
      </c>
    </row>
    <row r="36" spans="2:13" ht="15.75" thickTop="1" x14ac:dyDescent="0.2"/>
    <row r="37" spans="2:13" ht="15.75" x14ac:dyDescent="0.25">
      <c r="B37" s="37" t="s">
        <v>15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2:13" ht="15.75" x14ac:dyDescent="0.25">
      <c r="B38" s="11" t="s">
        <v>17</v>
      </c>
      <c r="D38" s="34"/>
      <c r="E38" s="11"/>
      <c r="F38" s="11"/>
      <c r="G38" s="11"/>
      <c r="H38" s="11"/>
      <c r="I38" s="11"/>
      <c r="J38" s="11"/>
      <c r="K38" s="11"/>
      <c r="L38" s="11"/>
      <c r="M38" s="11"/>
    </row>
    <row r="39" spans="2:13" x14ac:dyDescent="0.2">
      <c r="B39" s="41"/>
      <c r="C39" s="40" t="s">
        <v>29</v>
      </c>
      <c r="D39" s="35">
        <f>D6</f>
        <v>1000</v>
      </c>
      <c r="E39" s="36">
        <f t="shared" ref="E39:M39" si="10">D42</f>
        <v>1100</v>
      </c>
      <c r="F39" s="36">
        <f t="shared" si="10"/>
        <v>900</v>
      </c>
      <c r="G39" s="36">
        <f t="shared" si="10"/>
        <v>700</v>
      </c>
      <c r="H39" s="36">
        <f t="shared" si="10"/>
        <v>500</v>
      </c>
      <c r="I39" s="36">
        <f t="shared" si="10"/>
        <v>600</v>
      </c>
      <c r="J39" s="36">
        <f t="shared" si="10"/>
        <v>700</v>
      </c>
      <c r="K39" s="36">
        <f t="shared" si="10"/>
        <v>800</v>
      </c>
      <c r="L39" s="36">
        <f t="shared" si="10"/>
        <v>900</v>
      </c>
      <c r="M39" s="36">
        <f t="shared" si="10"/>
        <v>1000</v>
      </c>
    </row>
    <row r="40" spans="2:13" x14ac:dyDescent="0.2">
      <c r="B40" s="41"/>
      <c r="C40" s="40" t="s">
        <v>30</v>
      </c>
      <c r="D40" s="29">
        <f t="shared" ref="D40:M40" si="11">D9</f>
        <v>400</v>
      </c>
      <c r="E40" s="29">
        <f t="shared" si="11"/>
        <v>400</v>
      </c>
      <c r="F40" s="29">
        <f t="shared" si="11"/>
        <v>400</v>
      </c>
      <c r="G40" s="29">
        <f t="shared" si="11"/>
        <v>400</v>
      </c>
      <c r="H40" s="29">
        <f t="shared" si="11"/>
        <v>400</v>
      </c>
      <c r="I40" s="29">
        <f t="shared" si="11"/>
        <v>400</v>
      </c>
      <c r="J40" s="29">
        <f t="shared" si="11"/>
        <v>400</v>
      </c>
      <c r="K40" s="29">
        <f t="shared" si="11"/>
        <v>400</v>
      </c>
      <c r="L40" s="29">
        <f t="shared" si="11"/>
        <v>400</v>
      </c>
      <c r="M40" s="29">
        <f t="shared" si="11"/>
        <v>400</v>
      </c>
    </row>
    <row r="41" spans="2:13" x14ac:dyDescent="0.2">
      <c r="B41" s="41"/>
      <c r="C41" s="40" t="s">
        <v>31</v>
      </c>
      <c r="D41" s="30">
        <f t="shared" ref="D41:M41" si="12">D16</f>
        <v>300</v>
      </c>
      <c r="E41" s="30">
        <f t="shared" si="12"/>
        <v>600</v>
      </c>
      <c r="F41" s="30">
        <f t="shared" si="12"/>
        <v>600</v>
      </c>
      <c r="G41" s="30">
        <f t="shared" si="12"/>
        <v>600</v>
      </c>
      <c r="H41" s="30">
        <f t="shared" si="12"/>
        <v>300</v>
      </c>
      <c r="I41" s="30">
        <f t="shared" si="12"/>
        <v>300</v>
      </c>
      <c r="J41" s="30">
        <f t="shared" si="12"/>
        <v>300</v>
      </c>
      <c r="K41" s="30">
        <f t="shared" si="12"/>
        <v>300</v>
      </c>
      <c r="L41" s="30">
        <f t="shared" si="12"/>
        <v>300</v>
      </c>
      <c r="M41" s="30">
        <f t="shared" si="12"/>
        <v>300</v>
      </c>
    </row>
    <row r="42" spans="2:13" ht="15.75" thickBot="1" x14ac:dyDescent="0.25">
      <c r="B42" s="41"/>
      <c r="C42" s="40" t="s">
        <v>32</v>
      </c>
      <c r="D42" s="31">
        <f t="shared" ref="D42:M42" si="13">D39+D40-D41</f>
        <v>1100</v>
      </c>
      <c r="E42" s="31">
        <f t="shared" si="13"/>
        <v>900</v>
      </c>
      <c r="F42" s="31">
        <f t="shared" si="13"/>
        <v>700</v>
      </c>
      <c r="G42" s="31">
        <f t="shared" si="13"/>
        <v>500</v>
      </c>
      <c r="H42" s="31">
        <f t="shared" si="13"/>
        <v>600</v>
      </c>
      <c r="I42" s="31">
        <f t="shared" si="13"/>
        <v>700</v>
      </c>
      <c r="J42" s="31">
        <f t="shared" si="13"/>
        <v>800</v>
      </c>
      <c r="K42" s="31">
        <f t="shared" si="13"/>
        <v>900</v>
      </c>
      <c r="L42" s="31">
        <f t="shared" si="13"/>
        <v>1000</v>
      </c>
      <c r="M42" s="31">
        <f t="shared" si="13"/>
        <v>1100</v>
      </c>
    </row>
    <row r="43" spans="2:13" ht="25.35" customHeight="1" thickTop="1" x14ac:dyDescent="0.25">
      <c r="B43" s="11" t="s">
        <v>18</v>
      </c>
      <c r="D43" s="34"/>
      <c r="E43" s="38"/>
      <c r="F43" s="38"/>
      <c r="G43" s="38"/>
      <c r="H43" s="38"/>
      <c r="I43" s="38"/>
      <c r="J43" s="38"/>
      <c r="K43" s="38"/>
      <c r="L43" s="38"/>
      <c r="M43" s="38"/>
    </row>
    <row r="44" spans="2:13" x14ac:dyDescent="0.2">
      <c r="B44" s="41"/>
      <c r="C44" s="40" t="s">
        <v>33</v>
      </c>
      <c r="D44" s="22">
        <f>D7</f>
        <v>10000</v>
      </c>
      <c r="E44" s="22">
        <f t="shared" ref="E44:M44" si="14">D47</f>
        <v>11628.571428571428</v>
      </c>
      <c r="F44" s="22">
        <f t="shared" si="14"/>
        <v>9857.1428571428551</v>
      </c>
      <c r="G44" s="22">
        <f t="shared" si="14"/>
        <v>7892.3076923076906</v>
      </c>
      <c r="H44" s="22">
        <f t="shared" si="14"/>
        <v>5769.2307692307686</v>
      </c>
      <c r="I44" s="22">
        <f t="shared" si="14"/>
        <v>7046.1538461538457</v>
      </c>
      <c r="J44" s="22">
        <f t="shared" si="14"/>
        <v>8292.3076923076915</v>
      </c>
      <c r="K44" s="22">
        <f t="shared" si="14"/>
        <v>9521.6783216783206</v>
      </c>
      <c r="L44" s="22">
        <f t="shared" si="14"/>
        <v>10741.25874125874</v>
      </c>
      <c r="M44" s="22">
        <f t="shared" si="14"/>
        <v>11954.814416352878</v>
      </c>
    </row>
    <row r="45" spans="2:13" x14ac:dyDescent="0.2">
      <c r="B45" s="41"/>
      <c r="C45" s="40" t="s">
        <v>34</v>
      </c>
      <c r="D45" s="32">
        <f t="shared" ref="D45:M45" si="15">D21</f>
        <v>4800</v>
      </c>
      <c r="E45" s="32">
        <f t="shared" si="15"/>
        <v>4800</v>
      </c>
      <c r="F45" s="32">
        <f t="shared" si="15"/>
        <v>4800</v>
      </c>
      <c r="G45" s="32">
        <f t="shared" si="15"/>
        <v>4800</v>
      </c>
      <c r="H45" s="32">
        <f t="shared" si="15"/>
        <v>4800</v>
      </c>
      <c r="I45" s="32">
        <f t="shared" si="15"/>
        <v>4800</v>
      </c>
      <c r="J45" s="32">
        <f t="shared" si="15"/>
        <v>4800</v>
      </c>
      <c r="K45" s="32">
        <f t="shared" si="15"/>
        <v>4800</v>
      </c>
      <c r="L45" s="32">
        <f t="shared" si="15"/>
        <v>4800</v>
      </c>
      <c r="M45" s="32">
        <f t="shared" si="15"/>
        <v>4800</v>
      </c>
    </row>
    <row r="46" spans="2:13" x14ac:dyDescent="0.2">
      <c r="B46" s="41"/>
      <c r="C46" s="40" t="s">
        <v>35</v>
      </c>
      <c r="D46" s="32">
        <f t="shared" ref="D46:M46" si="16">D32</f>
        <v>3171.4285714285716</v>
      </c>
      <c r="E46" s="32">
        <f t="shared" si="16"/>
        <v>6571.4285714285716</v>
      </c>
      <c r="F46" s="32">
        <f t="shared" si="16"/>
        <v>6764.8351648351645</v>
      </c>
      <c r="G46" s="32">
        <f t="shared" si="16"/>
        <v>6923.0769230769229</v>
      </c>
      <c r="H46" s="32">
        <f t="shared" si="16"/>
        <v>3523.0769230769233</v>
      </c>
      <c r="I46" s="32">
        <f t="shared" si="16"/>
        <v>3553.8461538461534</v>
      </c>
      <c r="J46" s="32">
        <f t="shared" si="16"/>
        <v>3570.6293706293704</v>
      </c>
      <c r="K46" s="32">
        <f t="shared" si="16"/>
        <v>3580.4195804195801</v>
      </c>
      <c r="L46" s="32">
        <f t="shared" si="16"/>
        <v>3586.4443249058631</v>
      </c>
      <c r="M46" s="32">
        <f t="shared" si="16"/>
        <v>3590.3173749327598</v>
      </c>
    </row>
    <row r="47" spans="2:13" ht="15.75" thickBot="1" x14ac:dyDescent="0.25">
      <c r="B47" s="41"/>
      <c r="C47" s="40" t="s">
        <v>36</v>
      </c>
      <c r="D47" s="33">
        <f t="shared" ref="D47:M47" si="17">D44+D45-D46</f>
        <v>11628.571428571428</v>
      </c>
      <c r="E47" s="33">
        <f t="shared" si="17"/>
        <v>9857.1428571428551</v>
      </c>
      <c r="F47" s="33">
        <f t="shared" si="17"/>
        <v>7892.3076923076906</v>
      </c>
      <c r="G47" s="33">
        <f t="shared" si="17"/>
        <v>5769.2307692307686</v>
      </c>
      <c r="H47" s="33">
        <f t="shared" si="17"/>
        <v>7046.1538461538457</v>
      </c>
      <c r="I47" s="33">
        <f t="shared" si="17"/>
        <v>8292.3076923076915</v>
      </c>
      <c r="J47" s="33">
        <f t="shared" si="17"/>
        <v>9521.6783216783206</v>
      </c>
      <c r="K47" s="33">
        <f t="shared" si="17"/>
        <v>10741.25874125874</v>
      </c>
      <c r="L47" s="33">
        <f t="shared" si="17"/>
        <v>11954.814416352878</v>
      </c>
      <c r="M47" s="33">
        <f t="shared" si="17"/>
        <v>13164.497041420118</v>
      </c>
    </row>
    <row r="48" spans="2:13" ht="15.75" thickTop="1" x14ac:dyDescent="0.2"/>
    <row r="49" spans="1:1" x14ac:dyDescent="0.2">
      <c r="A49" s="42" t="s">
        <v>37</v>
      </c>
    </row>
  </sheetData>
  <sheetProtection sheet="1" objects="1" scenarios="1"/>
  <mergeCells count="1">
    <mergeCell ref="A1:M1"/>
  </mergeCells>
  <phoneticPr fontId="0" type="noConversion"/>
  <pageMargins left="0.75" right="0.75" top="0" bottom="0" header="0.5" footer="0.5"/>
  <pageSetup orientation="portrait" r:id="rId1"/>
  <headerFooter alignWithMargins="0">
    <oddHeader xml:space="preserve">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SALESRPT</vt:lpstr>
      <vt:lpstr>Print_Area</vt:lpstr>
    </vt:vector>
  </TitlesOfParts>
  <Company>Stephen Nelson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Kaarin Dolliver</dc:creator>
  <cp:lastModifiedBy>Elizabeth Nelson</cp:lastModifiedBy>
  <dcterms:created xsi:type="dcterms:W3CDTF">1999-08-23T20:09:20Z</dcterms:created>
  <dcterms:modified xsi:type="dcterms:W3CDTF">2015-06-30T15:38:47Z</dcterms:modified>
</cp:coreProperties>
</file>